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7040" windowHeight="12450"/>
  </bookViews>
  <sheets>
    <sheet name="洁净板" sheetId="1" r:id="rId1"/>
  </sheets>
  <definedNames>
    <definedName name="_xlnm.Print_Area" localSheetId="0">洁净板!$A$1:$I$10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2" name="ID_861B4736DFB5427491CBF645A7132CCC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81425" y="2041525"/>
          <a:ext cx="1028700" cy="779145"/>
        </a:xfrm>
        <a:prstGeom prst="rect">
          <a:avLst/>
        </a:prstGeom>
        <a:noFill/>
        <a:ln w="9525">
          <a:noFill/>
        </a:ln>
      </xdr:spPr>
    </xdr:pic>
  </etc:cellImage>
</etc:cellImages>
</file>

<file path=xl/sharedStrings.xml><?xml version="1.0" encoding="utf-8"?>
<sst xmlns="http://schemas.openxmlformats.org/spreadsheetml/2006/main" count="29" uniqueCount="25">
  <si>
    <t>洁净板采购及安装限价清单</t>
  </si>
  <si>
    <t>工程名称：邹区项目—洁净板采购及安装</t>
  </si>
  <si>
    <t>序号</t>
  </si>
  <si>
    <t>材料名称</t>
  </si>
  <si>
    <t>规格/产品描述</t>
  </si>
  <si>
    <t>图片</t>
  </si>
  <si>
    <t>数量</t>
  </si>
  <si>
    <t>单位</t>
  </si>
  <si>
    <t>含税单价（元）</t>
  </si>
  <si>
    <t>含税合价（元）</t>
  </si>
  <si>
    <t>备注</t>
  </si>
  <si>
    <t>50mm厚洁净板吊顶</t>
  </si>
  <si>
    <t>Φ8热镀锌全丝牙吊筋（吊筋甲供乙按）；50mm厚洁净板；（面层板0.6mm厚，内填岩棉100kg/m3）；含专用配套龙骨</t>
  </si>
  <si>
    <t>㎡</t>
  </si>
  <si>
    <t>成品100mm厚洁净板隔墙</t>
  </si>
  <si>
    <t>成品100mm厚洁净板隔墙（面层板0.6mm厚，内填岩棉100kg/m3）；含配件，阳角铝合金圆弧线条收口，底口100mm高U型铝合金槽</t>
  </si>
  <si>
    <t>成品50mm厚洁净板隔墙</t>
  </si>
  <si>
    <t>成品50mm厚洁净板隔墙（面层板0.6mm厚，内填岩棉100kg/m3）；含配件，阳角铝合金圆弧线条收口，底口100mm高U型铝合金槽</t>
  </si>
  <si>
    <t>洁净钢质门</t>
  </si>
  <si>
    <t>洁净钢质门；1.2mm厚不锈钢饰面；带700*240mm视窗（8mm防火玻璃）；门专用五金件：闭门器、锁、铰链、防撞胶等；</t>
  </si>
  <si>
    <t>洁净窗</t>
  </si>
  <si>
    <t>洁净窗：600*1000mm,8mm厚钢化玻璃，手动下、下开启，铝合金无下框</t>
  </si>
  <si>
    <t>5个</t>
  </si>
  <si>
    <t>合计</t>
  </si>
  <si>
    <t xml:space="preserve">备注：
1、本附件清单工程量为暂估工程量，最终按实结算，固定综合单价不变；
2、以上价格为含税价（税率13%），其中包含深化、放样、排版、制作、包装、运输、安装、损耗、利润、风险、税金以及涉及到的一切相关费用；
3、付款方式：（1）、无预付款；（2）、进度款付至累计供货并安装总量的60%；（3）、竣工验收付至累计供货并安装总量的70%；（4）、工程审计结束付至结算金额的97%，提供全额增值税发票；（4）、余款3%（质保金）自工程竣工验收合格之日起贰年后两周内无息结清；（5）、付款包含但不限于现金，转账及银行承兑等。
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</si>
</sst>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2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4"/>
      <name val="宋体"/>
      <charset val="134"/>
      <scheme val="minor"/>
    </font>
    <font>
      <b/>
      <sz val="10"/>
      <name val="宋体"/>
      <charset val="134"/>
      <scheme val="minor"/>
    </font>
    <font>
      <b/>
      <sz val="10"/>
      <name val="微软雅黑"/>
      <charset val="134"/>
    </font>
    <font>
      <b/>
      <sz val="9"/>
      <name val="微软雅黑"/>
      <charset val="134"/>
    </font>
    <font>
      <sz val="10"/>
      <name val="宋体"/>
      <charset val="0"/>
    </font>
    <font>
      <sz val="10"/>
      <name val="宋体"/>
      <charset val="134"/>
    </font>
    <font>
      <b/>
      <sz val="10"/>
      <name val="宋体"/>
      <charset val="134"/>
    </font>
    <font>
      <sz val="9"/>
      <name val="新宋体"/>
      <charset val="0"/>
    </font>
    <font>
      <b/>
      <sz val="9"/>
      <name val="宋体"/>
      <charset val="134"/>
      <scheme val="minor"/>
    </font>
    <font>
      <b/>
      <sz val="11"/>
      <name val="宋体"/>
      <charset val="134"/>
      <scheme val="minor"/>
    </font>
    <font>
      <sz val="9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6" borderId="10" applyNumberFormat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76" fontId="1" fillId="0" borderId="0" xfId="0" applyNumberFormat="1" applyFo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7" fillId="2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1" fillId="0" borderId="2" xfId="0" applyFont="1" applyBorder="1">
      <alignment vertical="center"/>
    </xf>
    <xf numFmtId="0" fontId="4" fillId="0" borderId="4" xfId="0" applyFont="1" applyFill="1" applyBorder="1" applyAlignment="1">
      <alignment horizontal="center" vertical="center" wrapText="1"/>
    </xf>
    <xf numFmtId="176" fontId="11" fillId="0" borderId="0" xfId="0" applyNumberFormat="1" applyFont="1">
      <alignment vertical="center"/>
    </xf>
    <xf numFmtId="0" fontId="12" fillId="0" borderId="0" xfId="0" applyFont="1" applyAlignment="1">
      <alignment horizontal="left" vertical="top" wrapText="1"/>
    </xf>
    <xf numFmtId="0" fontId="12" fillId="0" borderId="0" xfId="0" applyFont="1" applyAlignment="1">
      <alignment horizontal="left" vertical="top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1" Type="http://schemas.openxmlformats.org/officeDocument/2006/relationships/image" Target="media/image1.png"/></Relationships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www.wps.cn/officeDocument/2020/cellImage" Target="cellimag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K10"/>
  <sheetViews>
    <sheetView tabSelected="1" view="pageBreakPreview" zoomScaleNormal="100" topLeftCell="A2" workbookViewId="0">
      <selection activeCell="A2" sqref="A2:I2"/>
    </sheetView>
  </sheetViews>
  <sheetFormatPr defaultColWidth="9" defaultRowHeight="13.5"/>
  <cols>
    <col min="1" max="1" width="4.63333333333333" style="1" customWidth="1"/>
    <col min="2" max="2" width="17.75" style="2" customWidth="1"/>
    <col min="3" max="3" width="21.6333333333333" style="2" customWidth="1"/>
    <col min="4" max="4" width="15.1333333333333" style="2" customWidth="1"/>
    <col min="5" max="5" width="9" style="2" customWidth="1"/>
    <col min="6" max="6" width="5.50833333333333" style="2" customWidth="1"/>
    <col min="7" max="7" width="9.25" style="2" customWidth="1"/>
    <col min="8" max="8" width="11.9416666666667" style="2" customWidth="1"/>
    <col min="9" max="9" width="8.175" style="2" customWidth="1"/>
    <col min="10" max="10" width="13.75" style="2"/>
    <col min="11" max="11" width="13" style="3" customWidth="1"/>
    <col min="12" max="16384" width="9" style="2"/>
  </cols>
  <sheetData>
    <row r="1" ht="27" customHeight="1" spans="1:11">
      <c r="A1" s="4" t="s">
        <v>0</v>
      </c>
      <c r="B1" s="4"/>
      <c r="C1" s="4"/>
      <c r="D1" s="4"/>
      <c r="E1" s="4"/>
      <c r="F1" s="4"/>
      <c r="G1" s="4"/>
      <c r="H1" s="4"/>
      <c r="I1" s="4"/>
    </row>
    <row r="2" ht="30" customHeight="1" spans="1:11">
      <c r="A2" s="5" t="s">
        <v>1</v>
      </c>
      <c r="B2" s="5"/>
      <c r="C2" s="5"/>
      <c r="D2" s="5"/>
      <c r="E2" s="5"/>
      <c r="F2" s="5"/>
      <c r="G2" s="5"/>
      <c r="H2" s="5"/>
      <c r="I2" s="5"/>
    </row>
    <row r="3" ht="50" customHeight="1" spans="1:11">
      <c r="A3" s="6" t="s">
        <v>2</v>
      </c>
      <c r="B3" s="7" t="s">
        <v>3</v>
      </c>
      <c r="C3" s="7" t="s">
        <v>4</v>
      </c>
      <c r="D3" s="8" t="s">
        <v>5</v>
      </c>
      <c r="E3" s="9" t="s">
        <v>6</v>
      </c>
      <c r="F3" s="9" t="s">
        <v>7</v>
      </c>
      <c r="G3" s="10" t="s">
        <v>8</v>
      </c>
      <c r="H3" s="10" t="s">
        <v>9</v>
      </c>
      <c r="I3" s="8" t="s">
        <v>10</v>
      </c>
    </row>
    <row r="4" ht="63" customHeight="1" spans="1:11">
      <c r="A4" s="11">
        <v>1</v>
      </c>
      <c r="B4" s="11" t="s">
        <v>11</v>
      </c>
      <c r="C4" s="11" t="s">
        <v>12</v>
      </c>
      <c r="D4" s="12" t="str">
        <f>_xlfn.DISPIMG("ID_861B4736DFB5427491CBF645A7132CCC",1)</f>
        <v>=DISPIMG("ID_861B4736DFB5427491CBF645A7132CCC",1)</v>
      </c>
      <c r="E4" s="13">
        <v>1244</v>
      </c>
      <c r="F4" s="14" t="s">
        <v>13</v>
      </c>
      <c r="G4" s="15">
        <v>150</v>
      </c>
      <c r="H4" s="15">
        <f t="shared" ref="H4:H8" si="0">ROUND(E4*G4,2)</f>
        <v>186600</v>
      </c>
      <c r="I4" s="16"/>
    </row>
    <row r="5" ht="74" customHeight="1" spans="1:11">
      <c r="A5" s="11">
        <v>2</v>
      </c>
      <c r="B5" s="11" t="s">
        <v>14</v>
      </c>
      <c r="C5" s="11" t="s">
        <v>15</v>
      </c>
      <c r="D5" s="17"/>
      <c r="E5" s="13">
        <v>884.48</v>
      </c>
      <c r="F5" s="14" t="s">
        <v>13</v>
      </c>
      <c r="G5" s="15">
        <f>100+25+60+30</f>
        <v>215</v>
      </c>
      <c r="H5" s="15">
        <f t="shared" si="0"/>
        <v>190163.2</v>
      </c>
      <c r="I5" s="16"/>
    </row>
    <row r="6" ht="74" customHeight="1" spans="1:11">
      <c r="A6" s="11">
        <v>3</v>
      </c>
      <c r="B6" s="11" t="s">
        <v>16</v>
      </c>
      <c r="C6" s="11" t="s">
        <v>17</v>
      </c>
      <c r="D6" s="18"/>
      <c r="E6" s="13">
        <v>435.9</v>
      </c>
      <c r="F6" s="14" t="s">
        <v>13</v>
      </c>
      <c r="G6" s="15">
        <f>85+20+50+15</f>
        <v>170</v>
      </c>
      <c r="H6" s="15">
        <f t="shared" si="0"/>
        <v>74103</v>
      </c>
      <c r="I6" s="16"/>
    </row>
    <row r="7" ht="72" customHeight="1" spans="1:11">
      <c r="A7" s="11">
        <v>4</v>
      </c>
      <c r="B7" s="11" t="s">
        <v>18</v>
      </c>
      <c r="C7" s="11" t="s">
        <v>19</v>
      </c>
      <c r="D7" s="19"/>
      <c r="E7" s="13">
        <v>91.08</v>
      </c>
      <c r="F7" s="14" t="s">
        <v>13</v>
      </c>
      <c r="G7" s="15">
        <v>700</v>
      </c>
      <c r="H7" s="15">
        <f t="shared" si="0"/>
        <v>63756</v>
      </c>
      <c r="I7" s="16"/>
    </row>
    <row r="8" ht="57" customHeight="1" spans="1:11">
      <c r="A8" s="11">
        <v>5</v>
      </c>
      <c r="B8" s="11" t="s">
        <v>20</v>
      </c>
      <c r="C8" s="11" t="s">
        <v>21</v>
      </c>
      <c r="D8" s="19"/>
      <c r="E8" s="13">
        <v>3</v>
      </c>
      <c r="F8" s="14" t="s">
        <v>13</v>
      </c>
      <c r="G8" s="15">
        <v>650</v>
      </c>
      <c r="H8" s="15">
        <f t="shared" si="0"/>
        <v>1950</v>
      </c>
      <c r="I8" s="16" t="s">
        <v>22</v>
      </c>
    </row>
    <row r="9" ht="41" customHeight="1" spans="1:11">
      <c r="A9" s="20"/>
      <c r="B9" s="21" t="s">
        <v>23</v>
      </c>
      <c r="C9" s="22"/>
      <c r="D9" s="22"/>
      <c r="E9" s="9"/>
      <c r="F9" s="9"/>
      <c r="G9" s="10"/>
      <c r="H9" s="10">
        <f>SUM(H4:H8)</f>
        <v>516572.2</v>
      </c>
      <c r="I9" s="23"/>
      <c r="J9" s="3"/>
      <c r="K9" s="24">
        <f>H9/1.13</f>
        <v>457143.539823009</v>
      </c>
    </row>
    <row r="10" ht="78" customHeight="1" spans="1:11">
      <c r="A10" s="25" t="s">
        <v>24</v>
      </c>
      <c r="B10" s="26"/>
      <c r="C10" s="26"/>
      <c r="D10" s="26"/>
      <c r="E10" s="26"/>
      <c r="F10" s="26"/>
      <c r="G10" s="26"/>
      <c r="H10" s="26"/>
      <c r="I10" s="26"/>
    </row>
  </sheetData>
  <mergeCells count="4">
    <mergeCell ref="A1:I1"/>
    <mergeCell ref="A2:I2"/>
    <mergeCell ref="A10:I10"/>
    <mergeCell ref="D4:D6"/>
  </mergeCells>
  <printOptions horizontalCentered="1"/>
  <pageMargins left="0.393055555555556" right="0.393055555555556" top="0.393055555555556" bottom="0.393055555555556" header="0.275" footer="0.118055555555556"/>
  <pageSetup paperSize="9" scale="94" fitToHeight="0" orientation="portrait" horizontalDpi="600"/>
  <headerFooter>
    <oddFooter>&amp;C&amp;9第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洁净板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42263</dc:creator>
  <cp:lastModifiedBy>红の枫叶</cp:lastModifiedBy>
  <dcterms:created xsi:type="dcterms:W3CDTF">2026-03-31T08:28:00Z</dcterms:created>
  <dcterms:modified xsi:type="dcterms:W3CDTF">2026-04-13T07:10:38Z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4DB743E5EC9D447FB571AD5EDEB3CB32_13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